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ina.Flores\Desktop\TRIMESTRALES ASE\2024\CUARTO TRIMESTRE 2024\"/>
    </mc:Choice>
  </mc:AlternateContent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05" yWindow="-105" windowWidth="23250" windowHeight="12450"/>
  </bookViews>
  <sheets>
    <sheet name="FFONDOS" sheetId="1" r:id="rId1"/>
  </sheets>
  <externalReferences>
    <externalReference r:id="rId2"/>
  </externalReference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F33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C20" i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<sst xmlns="http://schemas.openxmlformats.org/spreadsheetml/2006/main" count="49" uniqueCount="40">
  <si>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</si>
  <si>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</si>
  <si>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</si>
  <si>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</si>
  <si>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</si>
  <si>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</si>
  <si>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</si>
  <si>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</si>
  <si>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</si>
  <si>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</si>
  <si>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</si>
  <si>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</si>
  <si>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</si>
  <si>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</si>
  <si>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</si>
  <si>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</si>
  <si>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</si>
  <si>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</si>
  <si>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</si>
  <si>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</si>
  <si>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</si>
  <si>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</si>
  <si>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</si>
  <si>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</si>
  <si>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</si>
  <si>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</si>
  <si>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</si>
  <si>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</si>
  <si>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</si>
  <si>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</si>
  <si>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</si>
  <si>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</si>
  <si>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</si>
  <si>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</si>
  <si>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</si>
  <si>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</si>
  <si>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</si>
  <si>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</si>
  <si>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SERVICIOS DE SALUD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</si>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</sst>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29db26e52267df33/Escritorio/12%20-%20FINANCIEROS%20DIC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Balanza de Comprobación ACUM"/>
      <sheetName val="INTRO"/>
      <sheetName val="1ESTADO DE ACTIVIDADES"/>
      <sheetName val="2ESTADO DE SITUACION FINANCIERA"/>
      <sheetName val="3 EDO DE VARIACION EN LA HACIEN"/>
      <sheetName val="Hoja1"/>
      <sheetName val="4EDS DE CAMBIOS EN LA SIT FINAN"/>
      <sheetName val="5 ESTADO DE FLUJO DE EFVO"/>
      <sheetName val="6 INF PASIVO CONTINGENTE "/>
      <sheetName val="7 NOTAS A LOS EDO FINANCIER "/>
      <sheetName val="8NEF NM   "/>
      <sheetName val="9 NEF_NGA "/>
      <sheetName val="10 EAA"/>
      <sheetName val="11I AED"/>
      <sheetName val="12 ESTADO ANALITICO DE INGRESO "/>
      <sheetName val="13 EAI FF"/>
      <sheetName val="14EAI CE"/>
      <sheetName val="15 ESTADO ANALITICO  DEL EJ PRE"/>
      <sheetName val="Hoja2"/>
      <sheetName val="17 EDO ANALITICO PREP DE EGRESO"/>
      <sheetName val="19 AEPE CLAS EC TIPO DE GTO"/>
      <sheetName val="20 AEPE CLAS FUNC FIN FUNC"/>
      <sheetName val="21 AEPE COG FYF"/>
      <sheetName val="23 INTERES DE DEUDA"/>
      <sheetName val="22 ENDEUDAMIENTO NETO "/>
      <sheetName val="24 FLUJO  DE FONDOS "/>
      <sheetName val="25 GTO POR CATEGORIA PROGRAMATI"/>
      <sheetName val="26 PROG Y PROY DE INV"/>
      <sheetName val="28 BIENES MUEBLES"/>
      <sheetName val="29 BIENES INMUEBLES "/>
      <sheetName val="CUENTAS BANCARIAS ESPECFI"/>
      <sheetName val="34 BALANZA DE COMPBalanza"/>
      <sheetName val="36 EDOS DE SITUACION FINANCIERA"/>
      <sheetName val="37 INFORME ANALITICO DE DEUD PU"/>
      <sheetName val="38 INF ANALITIC DE OBLIGACIONES"/>
      <sheetName val="39 BALANCE PRESUPUESTARIO "/>
      <sheetName val="40 EDO ANALITICO DE ING DETALL"/>
      <sheetName val="42 EAEPED CA "/>
      <sheetName val="43 EAEPED CF"/>
      <sheetName val="44 EAEPED SPC"/>
      <sheetName val="46INDICADORES DE POSTURA FISCAL"/>
      <sheetName val="41 EAEPED COG"/>
      <sheetName val="BALANZA"/>
      <sheetName val="DATOSFF"/>
      <sheetName val="AE"/>
      <sheetName val="CR"/>
      <sheetName val="INSABI"/>
      <sheetName val="R12"/>
      <sheetName val="R33"/>
      <sheetName val="DIFS"/>
      <sheetName val="45Guia"/>
      <sheetName val="27RELACION DE CUENTAS BANCARIAS"/>
      <sheetName val="28 EJERCICIO DESTINO"/>
      <sheetName val="R"/>
      <sheetName val="34 BALANZA DE COMPB ULT NIV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9">
          <cell r="F9">
            <v>3708602147.5799999</v>
          </cell>
          <cell r="G9">
            <v>3708602147.5799999</v>
          </cell>
        </row>
        <row r="17">
          <cell r="F17">
            <v>766696903.70999992</v>
          </cell>
          <cell r="G17">
            <v>720487798.53000009</v>
          </cell>
        </row>
        <row r="27">
          <cell r="F27">
            <v>1019935443.13</v>
          </cell>
          <cell r="G27">
            <v>911927494.62600017</v>
          </cell>
        </row>
        <row r="37">
          <cell r="F37">
            <v>937070117.75999999</v>
          </cell>
          <cell r="G37">
            <v>933014117.75999999</v>
          </cell>
        </row>
        <row r="47">
          <cell r="F47">
            <v>131124559.25</v>
          </cell>
          <cell r="G47">
            <v>111703913.56999999</v>
          </cell>
        </row>
        <row r="57">
          <cell r="G57">
            <v>0</v>
          </cell>
        </row>
        <row r="61">
          <cell r="F61">
            <v>0</v>
          </cell>
        </row>
        <row r="69">
          <cell r="F69">
            <v>0</v>
          </cell>
        </row>
        <row r="73">
          <cell r="F7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FONDOS">
    <pageSetUpPr fitToPage="1"/>
  </sheetPr>
  <dimension ref="B1:G76"/>
  <sheetViews>
    <sheetView tabSelected="1" zoomScale="80" zoomScaleNormal="80" workbookViewId="0">
      <selection activeCell="L17" sqref="L17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>
        <v>0</v>
      </c>
      <c r="G12" s="20">
        <v>0</v>
      </c>
    </row>
    <row r="13" spans="2:7" x14ac:dyDescent="0.2">
      <c r="B13" s="13" t="s">
        <v>25</v>
      </c>
      <c r="C13" s="19">
        <v>0</v>
      </c>
      <c r="D13" s="27">
        <v>9218124.5299999993</v>
      </c>
      <c r="E13" s="21">
        <f t="shared" si="0"/>
        <v>9218124.5299999993</v>
      </c>
      <c r="F13" s="27">
        <v>9264528.2200000007</v>
      </c>
      <c r="G13" s="20">
        <v>9218124.5299999993</v>
      </c>
    </row>
    <row r="14" spans="2:7" x14ac:dyDescent="0.2">
      <c r="B14" s="13" t="s">
        <v>26</v>
      </c>
      <c r="C14" s="19">
        <v>0</v>
      </c>
      <c r="D14" s="27">
        <v>4470224.93</v>
      </c>
      <c r="E14" s="21">
        <f t="shared" si="0"/>
        <v>4470224.93</v>
      </c>
      <c r="F14" s="27">
        <v>4470224.93</v>
      </c>
      <c r="G14" s="20">
        <v>4470224.93</v>
      </c>
    </row>
    <row r="15" spans="2:7" ht="24" customHeight="1" x14ac:dyDescent="0.2">
      <c r="B15" s="14" t="s">
        <v>27</v>
      </c>
      <c r="C15" s="19">
        <v>166610173</v>
      </c>
      <c r="D15" s="27">
        <v>10686432.300000001</v>
      </c>
      <c r="E15" s="21">
        <f t="shared" si="0"/>
        <v>177296605.30000001</v>
      </c>
      <c r="F15" s="27">
        <v>123332237.23</v>
      </c>
      <c r="G15" s="20">
        <v>123332237.23</v>
      </c>
    </row>
    <row r="16" spans="2:7" ht="36" customHeight="1" x14ac:dyDescent="0.2">
      <c r="B16" s="14" t="s">
        <v>28</v>
      </c>
      <c r="C16" s="19">
        <v>6195359389.1000004</v>
      </c>
      <c r="D16" s="27">
        <v>148760392.40000001</v>
      </c>
      <c r="E16" s="21">
        <f t="shared" si="0"/>
        <v>6344119781.5</v>
      </c>
      <c r="F16" s="27">
        <v>5710390481.6700001</v>
      </c>
      <c r="G16" s="20">
        <v>5710390481.6700001</v>
      </c>
    </row>
    <row r="17" spans="2:7" ht="24" customHeight="1" x14ac:dyDescent="0.2">
      <c r="B17" s="14" t="s">
        <v>29</v>
      </c>
      <c r="C17" s="19">
        <v>0</v>
      </c>
      <c r="D17" s="27">
        <v>52947490.609999999</v>
      </c>
      <c r="E17" s="21">
        <f t="shared" si="0"/>
        <v>52947490.609999999</v>
      </c>
      <c r="F17" s="27">
        <v>611278009.27999997</v>
      </c>
      <c r="G17" s="20">
        <v>611278009.27999997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6361969562.1000004</v>
      </c>
      <c r="D20" s="28">
        <f>SUM(D9:D18)</f>
        <v>226082664.76999998</v>
      </c>
      <c r="E20" s="22">
        <f>C20+D20</f>
        <v>6588052226.8700008</v>
      </c>
      <c r="F20" s="28">
        <f>SUM(F9:F18)</f>
        <v>6458735481.3299999</v>
      </c>
      <c r="G20" s="22">
        <f>SUM(G9:G18)</f>
        <v>6458689077.6399994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3322499855.7799997</v>
      </c>
      <c r="D26" s="20">
        <v>386102291.20100003</v>
      </c>
      <c r="E26" s="21">
        <f t="shared" ref="E26:E34" si="1">C26+D26</f>
        <v>3708602146.9809999</v>
      </c>
      <c r="F26" s="20">
        <f>+'[1]21 AEPE COG FYF'!F9</f>
        <v>3708602147.5799999</v>
      </c>
      <c r="G26" s="38">
        <f>+'[1]21 AEPE COG FYF'!G9</f>
        <v>3708602147.5799999</v>
      </c>
    </row>
    <row r="27" spans="2:7" ht="12" customHeight="1" x14ac:dyDescent="0.2">
      <c r="B27" s="32" t="s">
        <v>12</v>
      </c>
      <c r="C27" s="20">
        <v>1134257535.8</v>
      </c>
      <c r="D27" s="20">
        <v>-366295918.07999998</v>
      </c>
      <c r="E27" s="21">
        <f t="shared" si="1"/>
        <v>767961617.72000003</v>
      </c>
      <c r="F27" s="20">
        <f>+'[1]21 AEPE COG FYF'!F17</f>
        <v>766696903.70999992</v>
      </c>
      <c r="G27" s="38">
        <f>+'[1]21 AEPE COG FYF'!G17</f>
        <v>720487798.53000009</v>
      </c>
    </row>
    <row r="28" spans="2:7" x14ac:dyDescent="0.2">
      <c r="B28" s="32" t="s">
        <v>13</v>
      </c>
      <c r="C28" s="20">
        <v>856506042.00999999</v>
      </c>
      <c r="D28" s="20">
        <v>168061472.56</v>
      </c>
      <c r="E28" s="21">
        <f t="shared" si="1"/>
        <v>1024567514.5699999</v>
      </c>
      <c r="F28" s="20">
        <f>+'[1]21 AEPE COG FYF'!F27</f>
        <v>1019935443.13</v>
      </c>
      <c r="G28" s="38">
        <f>+'[1]21 AEPE COG FYF'!G27</f>
        <v>911927494.62600017</v>
      </c>
    </row>
    <row r="29" spans="2:7" x14ac:dyDescent="0.2">
      <c r="B29" s="32" t="s">
        <v>14</v>
      </c>
      <c r="C29" s="20">
        <v>911793634.46000004</v>
      </c>
      <c r="D29" s="20">
        <v>25249930.219999999</v>
      </c>
      <c r="E29" s="21">
        <f t="shared" si="1"/>
        <v>937043564.68000007</v>
      </c>
      <c r="F29" s="20">
        <f>+'[1]21 AEPE COG FYF'!F37</f>
        <v>937070117.75999999</v>
      </c>
      <c r="G29" s="38">
        <f>+'[1]21 AEPE COG FYF'!G37</f>
        <v>933014117.75999999</v>
      </c>
    </row>
    <row r="30" spans="2:7" x14ac:dyDescent="0.2">
      <c r="B30" s="32" t="s">
        <v>15</v>
      </c>
      <c r="C30" s="20">
        <v>136912493.72</v>
      </c>
      <c r="D30" s="20">
        <v>-4556280.4399999995</v>
      </c>
      <c r="E30" s="21">
        <f t="shared" si="1"/>
        <v>132356213.28</v>
      </c>
      <c r="F30" s="20">
        <f>+'[1]21 AEPE COG FYF'!F47</f>
        <v>131124559.25</v>
      </c>
      <c r="G30" s="38">
        <f>+'[1]21 AEPE COG FYF'!G47</f>
        <v>111703913.56999999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f>+'[1]21 AEPE COG FYF'!G57</f>
        <v>0</v>
      </c>
      <c r="G31" s="38">
        <f>+'[1]21 AEPE COG FYF'!G57</f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f>+'[1]21 AEPE COG FYF'!F61</f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f>+'[1]21 AEPE COG FYF'!F69</f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f>+'[1]21 AEPE COG FYF'!F73</f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6361969561.7700005</v>
      </c>
      <c r="D36" s="22">
        <f>SUM(D26:D34)</f>
        <v>208561495.46100006</v>
      </c>
      <c r="E36" s="22">
        <f>SUM(E26:E34)</f>
        <v>6570531057.2309999</v>
      </c>
      <c r="F36" s="22">
        <f>SUM(F26:F34)</f>
        <v>6563429171.4300003</v>
      </c>
      <c r="G36" s="39">
        <f>SUM(G26:G34)</f>
        <v>6385735472.066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0.32999992370605469</v>
      </c>
      <c r="D38" s="8">
        <f>D20-D36</f>
        <v>17521169.308999926</v>
      </c>
      <c r="E38" s="8">
        <f>D38+C38</f>
        <v>17521169.63899985</v>
      </c>
      <c r="F38" s="8">
        <f>F20-F36</f>
        <v>-104693690.10000038</v>
      </c>
      <c r="G38" s="9">
        <f>G20-G36</f>
        <v>72953605.573999405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Marina Iveth Flores Martinez</cp:lastModifiedBy>
  <cp:lastPrinted>2020-01-23T20:49:44Z</cp:lastPrinted>
  <dcterms:created xsi:type="dcterms:W3CDTF">2019-12-11T17:18:27Z</dcterms:created>
  <dcterms:modified xsi:type="dcterms:W3CDTF">2025-02-04T20:11:02Z</dcterms:modified>
</cp:coreProperties>
</file>